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ownloads\"/>
    </mc:Choice>
  </mc:AlternateContent>
  <xr:revisionPtr revIDLastSave="0" documentId="13_ncr:1_{C2050852-740C-4C60-BB2A-3A16179163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řednědobý plán 26,27,2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2" l="1"/>
  <c r="E19" i="2"/>
  <c r="E66" i="2"/>
  <c r="D82" i="2"/>
  <c r="E82" i="2" s="1"/>
  <c r="D86" i="2"/>
  <c r="E86" i="2" s="1"/>
  <c r="D87" i="2"/>
  <c r="E87" i="2" s="1"/>
  <c r="D81" i="2"/>
  <c r="E81" i="2" s="1"/>
  <c r="D75" i="2"/>
  <c r="E75" i="2" s="1"/>
  <c r="D72" i="2"/>
  <c r="E72" i="2" s="1"/>
  <c r="D66" i="2"/>
  <c r="D67" i="2"/>
  <c r="E67" i="2" s="1"/>
  <c r="D65" i="2"/>
  <c r="E65" i="2" s="1"/>
  <c r="D61" i="2"/>
  <c r="E61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47" i="2"/>
  <c r="E47" i="2" s="1"/>
  <c r="D42" i="2"/>
  <c r="E42" i="2" s="1"/>
  <c r="D38" i="2"/>
  <c r="E38" i="2" s="1"/>
  <c r="D33" i="2"/>
  <c r="E33" i="2" s="1"/>
  <c r="D27" i="2"/>
  <c r="E27" i="2" s="1"/>
  <c r="D28" i="2"/>
  <c r="E28" i="2" s="1"/>
  <c r="D26" i="2"/>
  <c r="E26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D20" i="2"/>
  <c r="E20" i="2" s="1"/>
  <c r="D21" i="2"/>
  <c r="E21" i="2" s="1"/>
  <c r="D22" i="2"/>
  <c r="E22" i="2" s="1"/>
  <c r="D13" i="2"/>
  <c r="E13" i="2" s="1"/>
  <c r="E91" i="2" l="1"/>
  <c r="D73" i="2"/>
  <c r="E73" i="2" s="1"/>
  <c r="D62" i="2"/>
  <c r="E62" i="2" s="1"/>
  <c r="D43" i="2"/>
  <c r="E43" i="2" s="1"/>
  <c r="D39" i="2"/>
  <c r="E39" i="2" s="1"/>
  <c r="D34" i="2"/>
  <c r="E34" i="2" s="1"/>
  <c r="C89" i="2"/>
  <c r="D89" i="2" s="1"/>
  <c r="E89" i="2" s="1"/>
  <c r="C83" i="2"/>
  <c r="C73" i="2"/>
  <c r="C68" i="2"/>
  <c r="C62" i="2"/>
  <c r="C58" i="2"/>
  <c r="C43" i="2"/>
  <c r="C39" i="2"/>
  <c r="C34" i="2"/>
  <c r="C29" i="2"/>
  <c r="C23" i="2"/>
  <c r="D83" i="2" l="1"/>
  <c r="C96" i="2"/>
  <c r="D68" i="2"/>
  <c r="E68" i="2" s="1"/>
  <c r="D58" i="2"/>
  <c r="E58" i="2" s="1"/>
  <c r="D29" i="2"/>
  <c r="E29" i="2" s="1"/>
  <c r="D23" i="2"/>
  <c r="C76" i="2"/>
  <c r="E23" i="2" l="1"/>
  <c r="E76" i="2" s="1"/>
  <c r="D76" i="2"/>
  <c r="E83" i="2"/>
  <c r="E96" i="2" s="1"/>
  <c r="D96" i="2"/>
</calcChain>
</file>

<file path=xl/sharedStrings.xml><?xml version="1.0" encoding="utf-8"?>
<sst xmlns="http://schemas.openxmlformats.org/spreadsheetml/2006/main" count="143" uniqueCount="118">
  <si>
    <t>Název položky</t>
  </si>
  <si>
    <t>501 - spotřeba materiálu</t>
  </si>
  <si>
    <t xml:space="preserve">z toho </t>
  </si>
  <si>
    <t xml:space="preserve">z toho                                                                             </t>
  </si>
  <si>
    <t>Čistící prostředky</t>
  </si>
  <si>
    <t>kancelářské potřeby</t>
  </si>
  <si>
    <t>Všeobecný materiál</t>
  </si>
  <si>
    <t xml:space="preserve"> </t>
  </si>
  <si>
    <t>Knihy při učitelskou knihovnu</t>
  </si>
  <si>
    <t>Nákup hraček</t>
  </si>
  <si>
    <t>celkem:</t>
  </si>
  <si>
    <t>502 - spotřeba energie</t>
  </si>
  <si>
    <t>z toho</t>
  </si>
  <si>
    <t>Elektrická energie</t>
  </si>
  <si>
    <t xml:space="preserve">Vodné </t>
  </si>
  <si>
    <t>Plyn</t>
  </si>
  <si>
    <t xml:space="preserve">celkem: </t>
  </si>
  <si>
    <t>511 - Opravy a udržování</t>
  </si>
  <si>
    <t>z toho:</t>
  </si>
  <si>
    <t>Ostatní opravy</t>
  </si>
  <si>
    <t>Revize</t>
  </si>
  <si>
    <t>501.0301</t>
  </si>
  <si>
    <t>501.0302</t>
  </si>
  <si>
    <t>501.0303</t>
  </si>
  <si>
    <t>501.0306</t>
  </si>
  <si>
    <t>501.0308</t>
  </si>
  <si>
    <t>501.0312</t>
  </si>
  <si>
    <t>501.0320</t>
  </si>
  <si>
    <t>502.0301</t>
  </si>
  <si>
    <t>502.0302</t>
  </si>
  <si>
    <t>502.0303</t>
  </si>
  <si>
    <t>511.0302</t>
  </si>
  <si>
    <t>512 - cestovné</t>
  </si>
  <si>
    <t>512.0300</t>
  </si>
  <si>
    <t>cestovné</t>
  </si>
  <si>
    <t>518 - Ostatní služby</t>
  </si>
  <si>
    <t>518.0301</t>
  </si>
  <si>
    <t>518.0302</t>
  </si>
  <si>
    <t>Plavání žáků</t>
  </si>
  <si>
    <t>Ostatní služby</t>
  </si>
  <si>
    <t>518.0303</t>
  </si>
  <si>
    <t>Služby zpracování dat</t>
  </si>
  <si>
    <t>518.0304</t>
  </si>
  <si>
    <t>Poštovné</t>
  </si>
  <si>
    <t>518.0305</t>
  </si>
  <si>
    <t>Bankovní poplatky</t>
  </si>
  <si>
    <t>518.0306</t>
  </si>
  <si>
    <t>Telefon</t>
  </si>
  <si>
    <t>518.0309</t>
  </si>
  <si>
    <t>Internet, výpočetní technika</t>
  </si>
  <si>
    <t>518.0314</t>
  </si>
  <si>
    <t>Školení pracovníků</t>
  </si>
  <si>
    <t>518.0322</t>
  </si>
  <si>
    <t>518.0323</t>
  </si>
  <si>
    <t>549 - Ostatní náklady z činnosti</t>
  </si>
  <si>
    <t>549.0301</t>
  </si>
  <si>
    <t>Pojištění budovy, dětí</t>
  </si>
  <si>
    <t>Vyúčtování topné sezóny</t>
  </si>
  <si>
    <t>549.0306</t>
  </si>
  <si>
    <t>Věcná režie ZŠ a MŠ Bělá</t>
  </si>
  <si>
    <t>549.0307</t>
  </si>
  <si>
    <t>Věcná režie  5-9 třídy</t>
  </si>
  <si>
    <t>558 - DDHM</t>
  </si>
  <si>
    <t>558.0300</t>
  </si>
  <si>
    <t>DDHM</t>
  </si>
  <si>
    <t>cekem:</t>
  </si>
  <si>
    <t>602 -Výnosy z prodeje služeb</t>
  </si>
  <si>
    <t>602.0330</t>
  </si>
  <si>
    <t>Školné MŠ</t>
  </si>
  <si>
    <t>602.0340</t>
  </si>
  <si>
    <t>Školné ŠD</t>
  </si>
  <si>
    <t>602- Výnosy z prodej služeb</t>
  </si>
  <si>
    <t>649 - Ostatní výnosy z činnosti</t>
  </si>
  <si>
    <t>649.0302</t>
  </si>
  <si>
    <t>649.0304</t>
  </si>
  <si>
    <t>649.0305</t>
  </si>
  <si>
    <t>Pronájem tělocvičny</t>
  </si>
  <si>
    <t>Školní potřeby od rodičů</t>
  </si>
  <si>
    <t>672 - Výnosy z transféru</t>
  </si>
  <si>
    <t>672.0500</t>
  </si>
  <si>
    <t>Celkem náklady:</t>
  </si>
  <si>
    <t>Celkem výnosy:</t>
  </si>
  <si>
    <t>513.0301</t>
  </si>
  <si>
    <t>Ochranné prac.prostředky</t>
  </si>
  <si>
    <t>501.0323</t>
  </si>
  <si>
    <t>Textil</t>
  </si>
  <si>
    <t>513 - náklady na reprezentaci</t>
  </si>
  <si>
    <t xml:space="preserve">Doprava obědů  </t>
  </si>
  <si>
    <t>518.0324</t>
  </si>
  <si>
    <t>Zpracování mezd</t>
  </si>
  <si>
    <t>Dotace od zřizovatele</t>
  </si>
  <si>
    <t xml:space="preserve">            IČO: 71003975   Tel.: +420 553 650 165   GSM: +420 731 474 098   </t>
  </si>
  <si>
    <r>
      <t xml:space="preserve">                     zs.bela</t>
    </r>
    <r>
      <rPr>
        <sz val="11"/>
        <color indexed="8"/>
        <rFont val="Times New Roman"/>
        <family val="1"/>
        <charset val="238"/>
      </rPr>
      <t>@seznam.cz    www.zs-bela.cz</t>
    </r>
  </si>
  <si>
    <t xml:space="preserve">                                                                                                                            Základní škola a Mateřská škola Bělá, okres Opava</t>
  </si>
  <si>
    <t xml:space="preserve">                                                                                                                             příspěvková organizace,  Bělá 70,  747 23 Bělá</t>
  </si>
  <si>
    <t>Vyhotovil: Petra Faiková - účetní</t>
  </si>
  <si>
    <t>Schválil: Mgr. Ivana Matějková - ředitel školy</t>
  </si>
  <si>
    <t>528 - Jiné soc. nákl.</t>
  </si>
  <si>
    <t>528.0320  náklady na obědy zam</t>
  </si>
  <si>
    <t>Náklady naobědy zam.</t>
  </si>
  <si>
    <t xml:space="preserve">549 - Ostatní náklady z činnosti           </t>
  </si>
  <si>
    <t>528 - Jiné soc. nákl.                     celkem</t>
  </si>
  <si>
    <t>Náklady na platy + odvody</t>
  </si>
  <si>
    <t>521, 524, 527 osobní náklady</t>
  </si>
  <si>
    <t>Výnosy z transféru  na platy + odvody</t>
  </si>
  <si>
    <t>672 výnosy z MV I - přímé náklady</t>
  </si>
  <si>
    <t xml:space="preserve">Náklady </t>
  </si>
  <si>
    <t>Výnosy</t>
  </si>
  <si>
    <t>Návrh střednědobého výhledu rozpočtu příspěvkové organizace na rok 2026,2027,2028</t>
  </si>
  <si>
    <t>Návrh rozpočtu na r. 2026 navýšení o 10%</t>
  </si>
  <si>
    <t>Návrh rozpočtu na r. 2027 navýšení o 20%</t>
  </si>
  <si>
    <t>Návrh rozpočtu na r. 2028 navýšení o 30%</t>
  </si>
  <si>
    <t xml:space="preserve"> DDHM operativní evidence </t>
  </si>
  <si>
    <t>501.0304</t>
  </si>
  <si>
    <t>Učebnice</t>
  </si>
  <si>
    <t>učební pomůcky</t>
  </si>
  <si>
    <t>Dne 22.11.2024 vyvěšeno</t>
  </si>
  <si>
    <t>Dne:  27.10.2024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</si>
</sst>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56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i/>
      <u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indent="11"/>
    </xf>
    <xf numFmtId="0" fontId="4" fillId="0" borderId="0" xfId="0" applyFont="1" applyAlignment="1">
      <alignment horizontal="left" indent="11"/>
    </xf>
    <xf numFmtId="0" fontId="1" fillId="4" borderId="1" xfId="0" applyFont="1" applyFill="1" applyBorder="1"/>
    <xf numFmtId="4" fontId="1" fillId="4" borderId="1" xfId="0" applyNumberFormat="1" applyFont="1" applyFill="1" applyBorder="1"/>
    <xf numFmtId="0" fontId="1" fillId="5" borderId="1" xfId="0" applyFont="1" applyFill="1" applyBorder="1"/>
    <xf numFmtId="0" fontId="0" fillId="5" borderId="1" xfId="0" applyFill="1" applyBorder="1"/>
    <xf numFmtId="4" fontId="0" fillId="5" borderId="1" xfId="0" applyNumberFormat="1" applyFill="1" applyBorder="1"/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3" borderId="1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" fontId="1" fillId="0" borderId="1" xfId="0" applyNumberFormat="1" applyFont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6" borderId="1" xfId="0" applyFill="1" applyBorder="1"/>
    <xf numFmtId="4" fontId="0" fillId="6" borderId="1" xfId="0" applyNumberFormat="1" applyFill="1" applyBorder="1"/>
    <xf numFmtId="0" fontId="0" fillId="7" borderId="0" xfId="0" applyFill="1"/>
    <xf numFmtId="0" fontId="0" fillId="0" borderId="0" xfId="0" applyBorder="1"/>
    <xf numFmtId="4" fontId="0" fillId="0" borderId="0" xfId="0" applyNumberFormat="1" applyBorder="1"/>
    <xf numFmtId="4" fontId="1" fillId="7" borderId="0" xfId="0" applyNumberFormat="1" applyFont="1" applyFill="1" applyBorder="1"/>
    <xf numFmtId="0" fontId="0" fillId="7" borderId="0" xfId="0" applyFill="1" applyBorder="1"/>
    <xf numFmtId="4" fontId="0" fillId="7" borderId="0" xfId="0" applyNumberFormat="1" applyFill="1" applyBorder="1"/>
    <xf numFmtId="0" fontId="1" fillId="7" borderId="0" xfId="0" applyFont="1" applyFill="1" applyBorder="1"/>
    <xf numFmtId="4" fontId="7" fillId="9" borderId="1" xfId="0" applyNumberFormat="1" applyFont="1" applyFill="1" applyBorder="1"/>
    <xf numFmtId="4" fontId="1" fillId="9" borderId="1" xfId="0" applyNumberFormat="1" applyFont="1" applyFill="1" applyBorder="1"/>
    <xf numFmtId="4" fontId="1" fillId="8" borderId="1" xfId="0" applyNumberFormat="1" applyFont="1" applyFill="1" applyBorder="1"/>
    <xf numFmtId="3" fontId="0" fillId="5" borderId="1" xfId="0" applyNumberFormat="1" applyFill="1" applyBorder="1"/>
    <xf numFmtId="3" fontId="0" fillId="10" borderId="1" xfId="0" applyNumberFormat="1" applyFill="1" applyBorder="1"/>
    <xf numFmtId="3" fontId="1" fillId="3" borderId="1" xfId="0" applyNumberFormat="1" applyFont="1" applyFill="1" applyBorder="1"/>
    <xf numFmtId="3" fontId="0" fillId="0" borderId="0" xfId="0" applyNumberFormat="1"/>
    <xf numFmtId="3" fontId="1" fillId="8" borderId="1" xfId="0" applyNumberFormat="1" applyFont="1" applyFill="1" applyBorder="1"/>
    <xf numFmtId="3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99FF"/>
      <color rgb="FF0099FF"/>
      <color rgb="FF00CCFF"/>
      <color rgb="FFFFCCFF"/>
      <color rgb="FF00FF00"/>
      <color rgb="FF9900FF"/>
      <color rgb="FFFF99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EA41-01CD-4231-B008-0C65B5F1B9A0}">
  <sheetPr>
    <pageSetUpPr fitToPage="1"/>
  </sheetPr>
  <dimension ref="A1:J103"/>
  <sheetViews>
    <sheetView tabSelected="1" workbookViewId="0">
      <selection activeCell="H94" sqref="H94"/>
    </sheetView>
  </sheetViews>
  <sheetFormatPr defaultRowHeight="15" x14ac:dyDescent="0.25"/>
  <cols>
    <col min="1" max="1" width="32.7109375" customWidth="1"/>
    <col min="2" max="2" width="30.85546875" customWidth="1"/>
    <col min="3" max="5" width="12" customWidth="1"/>
    <col min="7" max="8" width="11.28515625" bestFit="1" customWidth="1"/>
  </cols>
  <sheetData>
    <row r="1" spans="1:10" ht="15.75" x14ac:dyDescent="0.25">
      <c r="A1" s="6" t="s">
        <v>93</v>
      </c>
    </row>
    <row r="2" spans="1:10" ht="15.75" x14ac:dyDescent="0.25">
      <c r="A2" s="6" t="s">
        <v>94</v>
      </c>
    </row>
    <row r="3" spans="1:10" x14ac:dyDescent="0.25">
      <c r="A3" s="7"/>
    </row>
    <row r="4" spans="1:10" x14ac:dyDescent="0.25">
      <c r="A4" s="7" t="s">
        <v>91</v>
      </c>
    </row>
    <row r="5" spans="1:10" x14ac:dyDescent="0.25">
      <c r="A5" s="8" t="s">
        <v>92</v>
      </c>
    </row>
    <row r="6" spans="1:10" x14ac:dyDescent="0.25">
      <c r="A6" s="1"/>
      <c r="B6" s="1"/>
    </row>
    <row r="8" spans="1:10" ht="18.75" x14ac:dyDescent="0.3">
      <c r="A8" s="14" t="s">
        <v>108</v>
      </c>
      <c r="B8" s="14"/>
      <c r="C8" s="14"/>
      <c r="F8" t="s">
        <v>7</v>
      </c>
    </row>
    <row r="9" spans="1:10" ht="15.75" thickBot="1" x14ac:dyDescent="0.3"/>
    <row r="10" spans="1:10" ht="75" x14ac:dyDescent="0.25">
      <c r="A10" s="15" t="s">
        <v>106</v>
      </c>
      <c r="B10" s="15" t="s">
        <v>0</v>
      </c>
      <c r="C10" s="15" t="s">
        <v>109</v>
      </c>
      <c r="D10" s="15" t="s">
        <v>110</v>
      </c>
      <c r="E10" s="15" t="s">
        <v>111</v>
      </c>
    </row>
    <row r="11" spans="1:10" x14ac:dyDescent="0.25">
      <c r="A11" s="2" t="s">
        <v>1</v>
      </c>
      <c r="B11" s="3"/>
      <c r="C11" s="3"/>
      <c r="D11" s="3"/>
      <c r="E11" s="3"/>
      <c r="H11" s="26"/>
      <c r="I11" s="26"/>
      <c r="J11" s="26"/>
    </row>
    <row r="12" spans="1:10" x14ac:dyDescent="0.25">
      <c r="A12" s="3" t="s">
        <v>3</v>
      </c>
      <c r="B12" s="3"/>
      <c r="C12" s="3"/>
      <c r="D12" s="3"/>
      <c r="E12" s="3"/>
      <c r="H12" s="26"/>
      <c r="I12" s="26"/>
      <c r="J12" s="26"/>
    </row>
    <row r="13" spans="1:10" x14ac:dyDescent="0.25">
      <c r="A13" s="3" t="s">
        <v>21</v>
      </c>
      <c r="B13" s="3" t="s">
        <v>4</v>
      </c>
      <c r="C13" s="4">
        <v>41800</v>
      </c>
      <c r="D13" s="4">
        <f>SUM(C13*110%)</f>
        <v>45980.000000000007</v>
      </c>
      <c r="E13" s="4">
        <f>SUM(D13*110%)</f>
        <v>50578.000000000015</v>
      </c>
      <c r="H13" s="26"/>
      <c r="I13" s="26"/>
      <c r="J13" s="26"/>
    </row>
    <row r="14" spans="1:10" x14ac:dyDescent="0.25">
      <c r="A14" s="3" t="s">
        <v>22</v>
      </c>
      <c r="B14" s="3" t="s">
        <v>5</v>
      </c>
      <c r="C14" s="4">
        <v>16500</v>
      </c>
      <c r="D14" s="4">
        <f t="shared" ref="D14:E22" si="0">SUM(C14*110%)</f>
        <v>18150</v>
      </c>
      <c r="E14" s="4">
        <f t="shared" si="0"/>
        <v>19965</v>
      </c>
      <c r="H14" s="26"/>
      <c r="I14" s="26"/>
      <c r="J14" s="26"/>
    </row>
    <row r="15" spans="1:10" x14ac:dyDescent="0.25">
      <c r="A15" s="3" t="s">
        <v>23</v>
      </c>
      <c r="B15" s="3" t="s">
        <v>6</v>
      </c>
      <c r="C15" s="4">
        <v>49500</v>
      </c>
      <c r="D15" s="4">
        <f t="shared" si="0"/>
        <v>54450.000000000007</v>
      </c>
      <c r="E15" s="4">
        <f t="shared" si="0"/>
        <v>59895.000000000015</v>
      </c>
      <c r="H15" s="26"/>
      <c r="I15" s="26"/>
      <c r="J15" s="26"/>
    </row>
    <row r="16" spans="1:10" x14ac:dyDescent="0.25">
      <c r="A16" s="3" t="s">
        <v>113</v>
      </c>
      <c r="B16" s="3" t="s">
        <v>114</v>
      </c>
      <c r="C16" s="4">
        <v>27500</v>
      </c>
      <c r="D16" s="4">
        <f t="shared" si="0"/>
        <v>30250.000000000004</v>
      </c>
      <c r="E16" s="4">
        <f t="shared" si="0"/>
        <v>33275.000000000007</v>
      </c>
      <c r="H16" s="26"/>
      <c r="I16" s="26"/>
      <c r="J16" s="26"/>
    </row>
    <row r="17" spans="1:10" x14ac:dyDescent="0.25">
      <c r="A17" s="3" t="s">
        <v>24</v>
      </c>
      <c r="B17" s="3" t="s">
        <v>8</v>
      </c>
      <c r="C17" s="4">
        <v>2200</v>
      </c>
      <c r="D17" s="4">
        <f t="shared" si="0"/>
        <v>2420</v>
      </c>
      <c r="E17" s="4">
        <f t="shared" si="0"/>
        <v>2662</v>
      </c>
      <c r="H17" s="26"/>
      <c r="I17" s="26"/>
      <c r="J17" s="26"/>
    </row>
    <row r="18" spans="1:10" x14ac:dyDescent="0.25">
      <c r="A18" s="3" t="s">
        <v>25</v>
      </c>
      <c r="B18" s="3" t="s">
        <v>112</v>
      </c>
      <c r="C18" s="4">
        <v>8800</v>
      </c>
      <c r="D18" s="4">
        <f t="shared" si="0"/>
        <v>9680</v>
      </c>
      <c r="E18" s="4">
        <f t="shared" si="0"/>
        <v>10648</v>
      </c>
      <c r="H18" s="26"/>
      <c r="I18" s="26"/>
      <c r="J18" s="26"/>
    </row>
    <row r="19" spans="1:10" x14ac:dyDescent="0.25">
      <c r="A19" s="3" t="s">
        <v>26</v>
      </c>
      <c r="B19" s="3" t="s">
        <v>9</v>
      </c>
      <c r="C19" s="4">
        <v>1100</v>
      </c>
      <c r="D19" s="4">
        <f t="shared" si="0"/>
        <v>1210</v>
      </c>
      <c r="E19" s="4">
        <f t="shared" si="0"/>
        <v>1331</v>
      </c>
      <c r="H19" s="26"/>
      <c r="I19" s="26"/>
      <c r="J19" s="26"/>
    </row>
    <row r="20" spans="1:10" x14ac:dyDescent="0.25">
      <c r="A20" s="3" t="s">
        <v>27</v>
      </c>
      <c r="B20" s="3" t="s">
        <v>83</v>
      </c>
      <c r="C20" s="4">
        <v>5500</v>
      </c>
      <c r="D20" s="4">
        <f t="shared" si="0"/>
        <v>6050.0000000000009</v>
      </c>
      <c r="E20" s="4">
        <f t="shared" si="0"/>
        <v>6655.0000000000018</v>
      </c>
      <c r="H20" s="26"/>
      <c r="I20" s="26"/>
      <c r="J20" s="26"/>
    </row>
    <row r="21" spans="1:10" x14ac:dyDescent="0.25">
      <c r="A21" s="3" t="s">
        <v>27</v>
      </c>
      <c r="B21" s="3" t="s">
        <v>115</v>
      </c>
      <c r="C21" s="4">
        <v>36300</v>
      </c>
      <c r="D21" s="4">
        <f t="shared" si="0"/>
        <v>39930</v>
      </c>
      <c r="E21" s="4">
        <f t="shared" si="0"/>
        <v>43923</v>
      </c>
      <c r="H21" s="26"/>
      <c r="I21" s="26"/>
      <c r="J21" s="26"/>
    </row>
    <row r="22" spans="1:10" x14ac:dyDescent="0.25">
      <c r="A22" s="3" t="s">
        <v>84</v>
      </c>
      <c r="B22" s="3" t="s">
        <v>85</v>
      </c>
      <c r="C22" s="4">
        <v>5500</v>
      </c>
      <c r="D22" s="4">
        <f t="shared" si="0"/>
        <v>6050.0000000000009</v>
      </c>
      <c r="E22" s="4">
        <f t="shared" si="0"/>
        <v>6655.0000000000018</v>
      </c>
      <c r="H22" s="26"/>
      <c r="I22" s="26"/>
      <c r="J22" s="26"/>
    </row>
    <row r="23" spans="1:10" x14ac:dyDescent="0.25">
      <c r="A23" s="17" t="s">
        <v>1</v>
      </c>
      <c r="B23" s="17" t="s">
        <v>10</v>
      </c>
      <c r="C23" s="18">
        <f>SUM(C12:C22)</f>
        <v>194700</v>
      </c>
      <c r="D23" s="33">
        <f t="shared" ref="D23" si="1">SUM(D12:D22)</f>
        <v>214170.00000000003</v>
      </c>
      <c r="E23" s="33">
        <f t="shared" ref="E23:E83" si="2">SUM(D23*110%)</f>
        <v>235587.00000000006</v>
      </c>
      <c r="H23" s="26"/>
      <c r="I23" s="26"/>
      <c r="J23" s="26"/>
    </row>
    <row r="24" spans="1:10" x14ac:dyDescent="0.25">
      <c r="A24" s="2" t="s">
        <v>11</v>
      </c>
      <c r="B24" s="3"/>
      <c r="C24" s="3"/>
      <c r="D24" s="4"/>
      <c r="E24" s="4"/>
      <c r="H24" s="26"/>
      <c r="I24" s="26"/>
      <c r="J24" s="26"/>
    </row>
    <row r="25" spans="1:10" x14ac:dyDescent="0.25">
      <c r="A25" s="3" t="s">
        <v>12</v>
      </c>
      <c r="B25" s="3"/>
      <c r="C25" s="3"/>
      <c r="D25" s="4"/>
      <c r="E25" s="4"/>
      <c r="H25" s="26"/>
      <c r="I25" s="26"/>
      <c r="J25" s="26"/>
    </row>
    <row r="26" spans="1:10" x14ac:dyDescent="0.25">
      <c r="A26" s="3" t="s">
        <v>28</v>
      </c>
      <c r="B26" s="3" t="s">
        <v>13</v>
      </c>
      <c r="C26" s="4">
        <v>77000</v>
      </c>
      <c r="D26" s="4">
        <f>SUM(C26*110%)</f>
        <v>84700</v>
      </c>
      <c r="E26" s="4">
        <f t="shared" si="2"/>
        <v>93170.000000000015</v>
      </c>
      <c r="H26" s="27"/>
      <c r="I26" s="26"/>
      <c r="J26" s="26"/>
    </row>
    <row r="27" spans="1:10" x14ac:dyDescent="0.25">
      <c r="A27" s="3" t="s">
        <v>29</v>
      </c>
      <c r="B27" s="3" t="s">
        <v>14</v>
      </c>
      <c r="C27" s="4">
        <v>22000</v>
      </c>
      <c r="D27" s="4">
        <f t="shared" ref="D27:D28" si="3">SUM(C27*110%)</f>
        <v>24200.000000000004</v>
      </c>
      <c r="E27" s="4">
        <f t="shared" si="2"/>
        <v>26620.000000000007</v>
      </c>
      <c r="H27" s="27"/>
      <c r="I27" s="26"/>
      <c r="J27" s="26"/>
    </row>
    <row r="28" spans="1:10" x14ac:dyDescent="0.25">
      <c r="A28" s="3" t="s">
        <v>30</v>
      </c>
      <c r="B28" s="3" t="s">
        <v>15</v>
      </c>
      <c r="C28" s="4">
        <v>126500</v>
      </c>
      <c r="D28" s="4">
        <f t="shared" si="3"/>
        <v>139150</v>
      </c>
      <c r="E28" s="4">
        <f t="shared" si="2"/>
        <v>153065</v>
      </c>
      <c r="H28" s="27"/>
      <c r="I28" s="26"/>
      <c r="J28" s="26"/>
    </row>
    <row r="29" spans="1:10" x14ac:dyDescent="0.25">
      <c r="A29" s="17" t="s">
        <v>11</v>
      </c>
      <c r="B29" s="17" t="s">
        <v>16</v>
      </c>
      <c r="C29" s="10">
        <f>SUM(C26:C28)</f>
        <v>225500</v>
      </c>
      <c r="D29" s="10">
        <f t="shared" ref="D29" si="4">SUM(D26:D28)</f>
        <v>248050</v>
      </c>
      <c r="E29" s="33">
        <f t="shared" si="2"/>
        <v>272855</v>
      </c>
      <c r="H29" s="28"/>
      <c r="I29" s="26"/>
      <c r="J29" s="26"/>
    </row>
    <row r="30" spans="1:10" x14ac:dyDescent="0.25">
      <c r="A30" s="3"/>
      <c r="B30" s="3"/>
      <c r="C30" s="3"/>
      <c r="D30" s="4"/>
      <c r="E30" s="4"/>
      <c r="H30" s="29"/>
      <c r="I30" s="26"/>
      <c r="J30" s="26"/>
    </row>
    <row r="31" spans="1:10" x14ac:dyDescent="0.25">
      <c r="A31" s="2" t="s">
        <v>17</v>
      </c>
      <c r="B31" s="3"/>
      <c r="C31" s="3"/>
      <c r="D31" s="4"/>
      <c r="E31" s="4"/>
      <c r="H31" s="29"/>
      <c r="I31" s="26"/>
      <c r="J31" s="26"/>
    </row>
    <row r="32" spans="1:10" x14ac:dyDescent="0.25">
      <c r="A32" s="3" t="s">
        <v>18</v>
      </c>
      <c r="B32" s="3"/>
      <c r="C32" s="3"/>
      <c r="D32" s="4"/>
      <c r="E32" s="4"/>
      <c r="H32" s="29"/>
      <c r="I32" s="26"/>
      <c r="J32" s="26"/>
    </row>
    <row r="33" spans="1:10" x14ac:dyDescent="0.25">
      <c r="A33" s="3" t="s">
        <v>31</v>
      </c>
      <c r="B33" s="3" t="s">
        <v>19</v>
      </c>
      <c r="C33" s="4">
        <v>110000</v>
      </c>
      <c r="D33" s="4">
        <f>SUM(C33*110%)</f>
        <v>121000.00000000001</v>
      </c>
      <c r="E33" s="4">
        <f t="shared" si="2"/>
        <v>133100.00000000003</v>
      </c>
      <c r="H33" s="30"/>
      <c r="I33" s="26"/>
      <c r="J33" s="26"/>
    </row>
    <row r="34" spans="1:10" x14ac:dyDescent="0.25">
      <c r="A34" s="17" t="s">
        <v>17</v>
      </c>
      <c r="B34" s="17" t="s">
        <v>10</v>
      </c>
      <c r="C34" s="10">
        <f>SUM(C33:C33)</f>
        <v>110000</v>
      </c>
      <c r="D34" s="10">
        <f t="shared" ref="D34" si="5">SUM(D33:D33)</f>
        <v>121000.00000000001</v>
      </c>
      <c r="E34" s="33">
        <f t="shared" si="2"/>
        <v>133100.00000000003</v>
      </c>
      <c r="H34" s="28"/>
      <c r="I34" s="26"/>
      <c r="J34" s="26"/>
    </row>
    <row r="35" spans="1:10" x14ac:dyDescent="0.25">
      <c r="A35" s="3"/>
      <c r="B35" s="3"/>
      <c r="C35" s="3"/>
      <c r="D35" s="4"/>
      <c r="E35" s="4"/>
      <c r="H35" s="29"/>
      <c r="I35" s="26"/>
      <c r="J35" s="26"/>
    </row>
    <row r="36" spans="1:10" x14ac:dyDescent="0.25">
      <c r="A36" s="2" t="s">
        <v>32</v>
      </c>
      <c r="B36" s="3"/>
      <c r="C36" s="3"/>
      <c r="D36" s="4"/>
      <c r="E36" s="4"/>
      <c r="H36" s="29"/>
      <c r="I36" s="26"/>
      <c r="J36" s="26"/>
    </row>
    <row r="37" spans="1:10" x14ac:dyDescent="0.25">
      <c r="A37" s="3" t="s">
        <v>2</v>
      </c>
      <c r="B37" s="3"/>
      <c r="C37" s="3"/>
      <c r="D37" s="4"/>
      <c r="E37" s="4"/>
      <c r="H37" s="29"/>
      <c r="I37" s="26"/>
      <c r="J37" s="26"/>
    </row>
    <row r="38" spans="1:10" x14ac:dyDescent="0.25">
      <c r="A38" s="3" t="s">
        <v>33</v>
      </c>
      <c r="B38" s="3" t="s">
        <v>34</v>
      </c>
      <c r="C38" s="4">
        <v>198000</v>
      </c>
      <c r="D38" s="4">
        <f>SUM(C38*110%)</f>
        <v>217800.00000000003</v>
      </c>
      <c r="E38" s="4">
        <f t="shared" si="2"/>
        <v>239580.00000000006</v>
      </c>
      <c r="H38" s="30"/>
      <c r="I38" s="26"/>
      <c r="J38" s="26"/>
    </row>
    <row r="39" spans="1:10" x14ac:dyDescent="0.25">
      <c r="A39" s="17" t="s">
        <v>32</v>
      </c>
      <c r="B39" s="17" t="s">
        <v>10</v>
      </c>
      <c r="C39" s="10">
        <f>SUM(C38)</f>
        <v>198000</v>
      </c>
      <c r="D39" s="10">
        <f t="shared" ref="D39" si="6">SUM(D38)</f>
        <v>217800.00000000003</v>
      </c>
      <c r="E39" s="33">
        <f t="shared" si="2"/>
        <v>239580.00000000006</v>
      </c>
      <c r="H39" s="28"/>
      <c r="I39" s="26"/>
      <c r="J39" s="26"/>
    </row>
    <row r="40" spans="1:10" x14ac:dyDescent="0.25">
      <c r="A40" s="2"/>
      <c r="B40" s="2"/>
      <c r="C40" s="19"/>
      <c r="D40" s="4"/>
      <c r="E40" s="4"/>
      <c r="H40" s="28"/>
      <c r="I40" s="26"/>
      <c r="J40" s="26"/>
    </row>
    <row r="41" spans="1:10" x14ac:dyDescent="0.25">
      <c r="A41" s="2" t="s">
        <v>86</v>
      </c>
      <c r="B41" s="2"/>
      <c r="C41" s="19"/>
      <c r="D41" s="4"/>
      <c r="E41" s="4"/>
      <c r="H41" s="28"/>
      <c r="I41" s="26"/>
      <c r="J41" s="26"/>
    </row>
    <row r="42" spans="1:10" x14ac:dyDescent="0.25">
      <c r="A42" s="3" t="s">
        <v>82</v>
      </c>
      <c r="B42" s="2"/>
      <c r="C42" s="4">
        <v>8800</v>
      </c>
      <c r="D42" s="4">
        <f>SUM(C42*110%)</f>
        <v>9680</v>
      </c>
      <c r="E42" s="4">
        <f t="shared" si="2"/>
        <v>10648</v>
      </c>
      <c r="H42" s="30"/>
      <c r="I42" s="26"/>
      <c r="J42" s="26"/>
    </row>
    <row r="43" spans="1:10" x14ac:dyDescent="0.25">
      <c r="A43" s="17" t="s">
        <v>86</v>
      </c>
      <c r="B43" s="17" t="s">
        <v>10</v>
      </c>
      <c r="C43" s="10">
        <f>SUM(C42)</f>
        <v>8800</v>
      </c>
      <c r="D43" s="10">
        <f t="shared" ref="D43" si="7">SUM(D42)</f>
        <v>9680</v>
      </c>
      <c r="E43" s="33">
        <f t="shared" si="2"/>
        <v>10648</v>
      </c>
      <c r="H43" s="28"/>
      <c r="I43" s="26"/>
      <c r="J43" s="26"/>
    </row>
    <row r="44" spans="1:10" x14ac:dyDescent="0.25">
      <c r="A44" s="3"/>
      <c r="B44" s="3"/>
      <c r="C44" s="3"/>
      <c r="D44" s="4"/>
      <c r="E44" s="4"/>
      <c r="H44" s="29"/>
      <c r="I44" s="26"/>
      <c r="J44" s="26"/>
    </row>
    <row r="45" spans="1:10" x14ac:dyDescent="0.25">
      <c r="A45" s="2" t="s">
        <v>35</v>
      </c>
      <c r="B45" s="3"/>
      <c r="C45" s="3"/>
      <c r="D45" s="4"/>
      <c r="E45" s="4"/>
      <c r="H45" s="29"/>
      <c r="I45" s="26"/>
      <c r="J45" s="26"/>
    </row>
    <row r="46" spans="1:10" x14ac:dyDescent="0.25">
      <c r="A46" s="3" t="s">
        <v>12</v>
      </c>
      <c r="B46" s="3"/>
      <c r="C46" s="3"/>
      <c r="D46" s="4"/>
      <c r="E46" s="4"/>
      <c r="H46" s="29"/>
      <c r="I46" s="26"/>
      <c r="J46" s="26"/>
    </row>
    <row r="47" spans="1:10" x14ac:dyDescent="0.25">
      <c r="A47" s="3" t="s">
        <v>36</v>
      </c>
      <c r="B47" s="3" t="s">
        <v>39</v>
      </c>
      <c r="C47" s="4">
        <v>38500</v>
      </c>
      <c r="D47" s="4">
        <f>SUM(C47*110%)</f>
        <v>42350</v>
      </c>
      <c r="E47" s="4">
        <f t="shared" si="2"/>
        <v>46585.000000000007</v>
      </c>
      <c r="H47" s="30"/>
      <c r="I47" s="26"/>
      <c r="J47" s="26"/>
    </row>
    <row r="48" spans="1:10" x14ac:dyDescent="0.25">
      <c r="A48" s="3" t="s">
        <v>37</v>
      </c>
      <c r="B48" s="3" t="s">
        <v>38</v>
      </c>
      <c r="C48" s="4">
        <v>44000</v>
      </c>
      <c r="D48" s="4">
        <f t="shared" ref="D48:D57" si="8">SUM(C48*110%)</f>
        <v>48400.000000000007</v>
      </c>
      <c r="E48" s="4">
        <f t="shared" si="2"/>
        <v>53240.000000000015</v>
      </c>
      <c r="H48" s="30"/>
      <c r="I48" s="26"/>
      <c r="J48" s="26"/>
    </row>
    <row r="49" spans="1:10" x14ac:dyDescent="0.25">
      <c r="A49" s="3" t="s">
        <v>40</v>
      </c>
      <c r="B49" s="3" t="s">
        <v>41</v>
      </c>
      <c r="C49" s="4">
        <v>88000</v>
      </c>
      <c r="D49" s="4">
        <f t="shared" si="8"/>
        <v>96800.000000000015</v>
      </c>
      <c r="E49" s="4">
        <f t="shared" si="2"/>
        <v>106480.00000000003</v>
      </c>
      <c r="H49" s="30"/>
      <c r="I49" s="26"/>
      <c r="J49" s="26"/>
    </row>
    <row r="50" spans="1:10" x14ac:dyDescent="0.25">
      <c r="A50" s="3" t="s">
        <v>42</v>
      </c>
      <c r="B50" s="3" t="s">
        <v>43</v>
      </c>
      <c r="C50" s="4">
        <v>1100</v>
      </c>
      <c r="D50" s="4">
        <f t="shared" si="8"/>
        <v>1210</v>
      </c>
      <c r="E50" s="4">
        <f t="shared" si="2"/>
        <v>1331</v>
      </c>
      <c r="H50" s="30"/>
      <c r="I50" s="26"/>
      <c r="J50" s="26"/>
    </row>
    <row r="51" spans="1:10" x14ac:dyDescent="0.25">
      <c r="A51" s="3" t="s">
        <v>44</v>
      </c>
      <c r="B51" s="3" t="s">
        <v>45</v>
      </c>
      <c r="C51" s="4">
        <v>5500</v>
      </c>
      <c r="D51" s="4">
        <f t="shared" si="8"/>
        <v>6050.0000000000009</v>
      </c>
      <c r="E51" s="4">
        <f t="shared" si="2"/>
        <v>6655.0000000000018</v>
      </c>
      <c r="H51" s="30"/>
      <c r="I51" s="26"/>
      <c r="J51" s="26"/>
    </row>
    <row r="52" spans="1:10" x14ac:dyDescent="0.25">
      <c r="A52" s="3" t="s">
        <v>46</v>
      </c>
      <c r="B52" s="3" t="s">
        <v>47</v>
      </c>
      <c r="C52" s="4">
        <v>11000</v>
      </c>
      <c r="D52" s="4">
        <f t="shared" si="8"/>
        <v>12100.000000000002</v>
      </c>
      <c r="E52" s="4">
        <f t="shared" si="2"/>
        <v>13310.000000000004</v>
      </c>
      <c r="H52" s="30"/>
      <c r="I52" s="26"/>
      <c r="J52" s="26"/>
    </row>
    <row r="53" spans="1:10" x14ac:dyDescent="0.25">
      <c r="A53" s="3" t="s">
        <v>48</v>
      </c>
      <c r="B53" s="3" t="s">
        <v>49</v>
      </c>
      <c r="C53" s="4">
        <v>110000</v>
      </c>
      <c r="D53" s="4">
        <f t="shared" si="8"/>
        <v>121000.00000000001</v>
      </c>
      <c r="E53" s="4">
        <f t="shared" si="2"/>
        <v>133100.00000000003</v>
      </c>
      <c r="H53" s="30"/>
      <c r="I53" s="26"/>
      <c r="J53" s="26"/>
    </row>
    <row r="54" spans="1:10" x14ac:dyDescent="0.25">
      <c r="A54" s="3" t="s">
        <v>50</v>
      </c>
      <c r="B54" s="3" t="s">
        <v>51</v>
      </c>
      <c r="C54" s="4">
        <v>16500</v>
      </c>
      <c r="D54" s="4">
        <f t="shared" si="8"/>
        <v>18150</v>
      </c>
      <c r="E54" s="4">
        <f t="shared" si="2"/>
        <v>19965</v>
      </c>
      <c r="H54" s="30"/>
      <c r="I54" s="26"/>
      <c r="J54" s="26"/>
    </row>
    <row r="55" spans="1:10" x14ac:dyDescent="0.25">
      <c r="A55" s="3" t="s">
        <v>52</v>
      </c>
      <c r="B55" s="3" t="s">
        <v>87</v>
      </c>
      <c r="C55" s="4">
        <v>14300</v>
      </c>
      <c r="D55" s="4">
        <f t="shared" si="8"/>
        <v>15730.000000000002</v>
      </c>
      <c r="E55" s="4">
        <f t="shared" si="2"/>
        <v>17303.000000000004</v>
      </c>
      <c r="H55" s="30"/>
      <c r="I55" s="26"/>
      <c r="J55" s="26"/>
    </row>
    <row r="56" spans="1:10" x14ac:dyDescent="0.25">
      <c r="A56" s="3" t="s">
        <v>53</v>
      </c>
      <c r="B56" s="3" t="s">
        <v>89</v>
      </c>
      <c r="C56" s="4">
        <v>70400</v>
      </c>
      <c r="D56" s="4">
        <f t="shared" si="8"/>
        <v>77440</v>
      </c>
      <c r="E56" s="4">
        <f t="shared" si="2"/>
        <v>85184</v>
      </c>
      <c r="H56" s="30"/>
      <c r="I56" s="26"/>
      <c r="J56" s="26"/>
    </row>
    <row r="57" spans="1:10" x14ac:dyDescent="0.25">
      <c r="A57" s="3" t="s">
        <v>88</v>
      </c>
      <c r="B57" s="3" t="s">
        <v>20</v>
      </c>
      <c r="C57" s="4">
        <v>22000</v>
      </c>
      <c r="D57" s="4">
        <f t="shared" si="8"/>
        <v>24200.000000000004</v>
      </c>
      <c r="E57" s="4">
        <f t="shared" si="2"/>
        <v>26620.000000000007</v>
      </c>
      <c r="H57" s="28"/>
      <c r="I57" s="26"/>
      <c r="J57" s="26"/>
    </row>
    <row r="58" spans="1:10" x14ac:dyDescent="0.25">
      <c r="A58" s="17" t="s">
        <v>35</v>
      </c>
      <c r="B58" s="17" t="s">
        <v>10</v>
      </c>
      <c r="C58" s="10">
        <f>SUM(C47:C57)</f>
        <v>421300</v>
      </c>
      <c r="D58" s="10">
        <f>SUM(D47:D57)</f>
        <v>463430</v>
      </c>
      <c r="E58" s="33">
        <f t="shared" si="2"/>
        <v>509773.00000000006</v>
      </c>
      <c r="H58" s="28"/>
      <c r="I58" s="26"/>
      <c r="J58" s="26"/>
    </row>
    <row r="59" spans="1:10" x14ac:dyDescent="0.25">
      <c r="A59" s="3"/>
      <c r="B59" s="3"/>
      <c r="C59" s="3"/>
      <c r="D59" s="4"/>
      <c r="E59" s="4"/>
      <c r="H59" s="29"/>
      <c r="I59" s="26"/>
      <c r="J59" s="26"/>
    </row>
    <row r="60" spans="1:10" x14ac:dyDescent="0.25">
      <c r="A60" s="3" t="s">
        <v>97</v>
      </c>
      <c r="B60" s="3"/>
      <c r="C60" s="3"/>
      <c r="D60" s="4"/>
      <c r="E60" s="4"/>
      <c r="H60" s="29"/>
      <c r="I60" s="26"/>
      <c r="J60" s="26"/>
    </row>
    <row r="61" spans="1:10" x14ac:dyDescent="0.25">
      <c r="A61" s="3" t="s">
        <v>98</v>
      </c>
      <c r="B61" s="3" t="s">
        <v>99</v>
      </c>
      <c r="C61" s="4">
        <v>33000</v>
      </c>
      <c r="D61" s="4">
        <f>SUM(C61*110%)</f>
        <v>36300</v>
      </c>
      <c r="E61" s="4">
        <f t="shared" si="2"/>
        <v>39930</v>
      </c>
      <c r="H61" s="30"/>
      <c r="I61" s="26"/>
      <c r="J61" s="26"/>
    </row>
    <row r="62" spans="1:10" x14ac:dyDescent="0.25">
      <c r="A62" s="9" t="s">
        <v>101</v>
      </c>
      <c r="B62" s="9"/>
      <c r="C62" s="10">
        <f>SUM(C61)</f>
        <v>33000</v>
      </c>
      <c r="D62" s="10">
        <f t="shared" ref="D62" si="9">SUM(D61)</f>
        <v>36300</v>
      </c>
      <c r="E62" s="33">
        <f t="shared" si="2"/>
        <v>39930</v>
      </c>
      <c r="H62" s="28"/>
      <c r="I62" s="26"/>
      <c r="J62" s="26"/>
    </row>
    <row r="63" spans="1:10" x14ac:dyDescent="0.25">
      <c r="A63" s="2" t="s">
        <v>100</v>
      </c>
      <c r="B63" s="3"/>
      <c r="C63" s="3"/>
      <c r="D63" s="4"/>
      <c r="E63" s="4"/>
      <c r="H63" s="29"/>
      <c r="I63" s="26"/>
      <c r="J63" s="26"/>
    </row>
    <row r="64" spans="1:10" x14ac:dyDescent="0.25">
      <c r="A64" s="3" t="s">
        <v>12</v>
      </c>
      <c r="B64" s="3"/>
      <c r="C64" s="3"/>
      <c r="D64" s="4"/>
      <c r="E64" s="4"/>
      <c r="H64" s="29"/>
      <c r="I64" s="26"/>
      <c r="J64" s="26"/>
    </row>
    <row r="65" spans="1:10" x14ac:dyDescent="0.25">
      <c r="A65" s="3" t="s">
        <v>55</v>
      </c>
      <c r="B65" s="3" t="s">
        <v>56</v>
      </c>
      <c r="C65" s="4">
        <v>16500</v>
      </c>
      <c r="D65" s="4">
        <f>SUM(C65*110%)</f>
        <v>18150</v>
      </c>
      <c r="E65" s="4">
        <f t="shared" si="2"/>
        <v>19965</v>
      </c>
      <c r="H65" s="30"/>
      <c r="I65" s="26"/>
      <c r="J65" s="26"/>
    </row>
    <row r="66" spans="1:10" x14ac:dyDescent="0.25">
      <c r="A66" s="3" t="s">
        <v>58</v>
      </c>
      <c r="B66" s="3" t="s">
        <v>59</v>
      </c>
      <c r="C66" s="4">
        <v>165000</v>
      </c>
      <c r="D66" s="4">
        <f t="shared" ref="D66:D67" si="10">SUM(C66*110%)</f>
        <v>181500.00000000003</v>
      </c>
      <c r="E66" s="4">
        <f t="shared" si="2"/>
        <v>199650.00000000006</v>
      </c>
      <c r="H66" s="30"/>
      <c r="I66" s="26"/>
      <c r="J66" s="26"/>
    </row>
    <row r="67" spans="1:10" x14ac:dyDescent="0.25">
      <c r="A67" s="3" t="s">
        <v>60</v>
      </c>
      <c r="B67" s="3" t="s">
        <v>61</v>
      </c>
      <c r="C67" s="4">
        <v>181500</v>
      </c>
      <c r="D67" s="4">
        <f t="shared" si="10"/>
        <v>199650.00000000003</v>
      </c>
      <c r="E67" s="4">
        <f t="shared" si="2"/>
        <v>219615.00000000006</v>
      </c>
      <c r="H67" s="28"/>
      <c r="I67" s="26"/>
      <c r="J67" s="26"/>
    </row>
    <row r="68" spans="1:10" x14ac:dyDescent="0.25">
      <c r="A68" s="17" t="s">
        <v>54</v>
      </c>
      <c r="B68" s="17" t="s">
        <v>10</v>
      </c>
      <c r="C68" s="10">
        <f>SUM(C65:C67)</f>
        <v>363000</v>
      </c>
      <c r="D68" s="10">
        <f t="shared" ref="D68" si="11">SUM(D65:D67)</f>
        <v>399300.00000000006</v>
      </c>
      <c r="E68" s="33">
        <f t="shared" si="2"/>
        <v>439230.00000000012</v>
      </c>
      <c r="H68" s="29"/>
      <c r="I68" s="26"/>
      <c r="J68" s="26"/>
    </row>
    <row r="69" spans="1:10" x14ac:dyDescent="0.25">
      <c r="A69" s="3"/>
      <c r="B69" s="3"/>
      <c r="C69" s="3"/>
      <c r="D69" s="4"/>
      <c r="E69" s="4"/>
      <c r="H69" s="29"/>
      <c r="I69" s="26"/>
      <c r="J69" s="26"/>
    </row>
    <row r="70" spans="1:10" x14ac:dyDescent="0.25">
      <c r="A70" s="2" t="s">
        <v>62</v>
      </c>
      <c r="B70" s="3"/>
      <c r="C70" s="3"/>
      <c r="D70" s="4"/>
      <c r="E70" s="4"/>
      <c r="H70" s="29"/>
      <c r="I70" s="26"/>
      <c r="J70" s="26"/>
    </row>
    <row r="71" spans="1:10" x14ac:dyDescent="0.25">
      <c r="A71" s="3" t="s">
        <v>12</v>
      </c>
      <c r="B71" s="3"/>
      <c r="C71" s="3"/>
      <c r="D71" s="4"/>
      <c r="E71" s="4"/>
      <c r="H71" s="30"/>
      <c r="I71" s="26"/>
      <c r="J71" s="26"/>
    </row>
    <row r="72" spans="1:10" x14ac:dyDescent="0.25">
      <c r="A72" s="3" t="s">
        <v>63</v>
      </c>
      <c r="B72" s="3" t="s">
        <v>64</v>
      </c>
      <c r="C72" s="4">
        <v>55000</v>
      </c>
      <c r="D72" s="4">
        <f>SUM(C72*110%)</f>
        <v>60500.000000000007</v>
      </c>
      <c r="E72" s="4">
        <f t="shared" si="2"/>
        <v>66550.000000000015</v>
      </c>
      <c r="H72" s="28"/>
      <c r="I72" s="26"/>
      <c r="J72" s="26"/>
    </row>
    <row r="73" spans="1:10" x14ac:dyDescent="0.25">
      <c r="A73" s="17" t="s">
        <v>62</v>
      </c>
      <c r="B73" s="17" t="s">
        <v>65</v>
      </c>
      <c r="C73" s="10">
        <f>SUM(C72:C72)</f>
        <v>55000</v>
      </c>
      <c r="D73" s="10">
        <f t="shared" ref="D73" si="12">SUM(D72:D72)</f>
        <v>60500.000000000007</v>
      </c>
      <c r="E73" s="33">
        <f t="shared" si="2"/>
        <v>66550.000000000015</v>
      </c>
      <c r="H73" s="29"/>
      <c r="I73" s="26"/>
      <c r="J73" s="26"/>
    </row>
    <row r="74" spans="1:10" x14ac:dyDescent="0.25">
      <c r="A74" s="3"/>
      <c r="B74" s="3"/>
      <c r="C74" s="3"/>
      <c r="D74" s="4"/>
      <c r="E74" s="4"/>
      <c r="H74" s="30"/>
      <c r="I74" s="26"/>
      <c r="J74" s="26"/>
    </row>
    <row r="75" spans="1:10" x14ac:dyDescent="0.25">
      <c r="A75" s="11" t="s">
        <v>103</v>
      </c>
      <c r="B75" s="12" t="s">
        <v>102</v>
      </c>
      <c r="C75" s="35">
        <v>5335345</v>
      </c>
      <c r="D75" s="35">
        <f>SUM(C75*110%)</f>
        <v>5868879.5000000009</v>
      </c>
      <c r="E75" s="36">
        <f t="shared" si="2"/>
        <v>6455767.4500000011</v>
      </c>
      <c r="H75" s="28"/>
      <c r="I75" s="26"/>
      <c r="J75" s="26"/>
    </row>
    <row r="76" spans="1:10" x14ac:dyDescent="0.25">
      <c r="A76" s="20" t="s">
        <v>80</v>
      </c>
      <c r="B76" s="16"/>
      <c r="C76" s="21">
        <f>SUM(C23+C29+C34+C39+C43+C58+C62+C68+C73+C75)</f>
        <v>6944645</v>
      </c>
      <c r="D76" s="37">
        <f t="shared" ref="D76:E76" si="13">SUM(D23+D29+D34+D39+D43+D58+D62+D68+D73+D75)</f>
        <v>7639109.5000000009</v>
      </c>
      <c r="E76" s="37">
        <f t="shared" si="13"/>
        <v>8403020.4500000011</v>
      </c>
      <c r="H76" s="29"/>
      <c r="I76" s="26"/>
      <c r="J76" s="26"/>
    </row>
    <row r="77" spans="1:10" ht="15.75" thickBot="1" x14ac:dyDescent="0.3">
      <c r="A77" s="3"/>
      <c r="B77" s="3"/>
      <c r="C77" s="3"/>
      <c r="D77" s="4"/>
      <c r="E77" s="4"/>
      <c r="H77" s="31"/>
      <c r="I77" s="26"/>
      <c r="J77" s="26"/>
    </row>
    <row r="78" spans="1:10" ht="75" x14ac:dyDescent="0.25">
      <c r="A78" s="22" t="s">
        <v>107</v>
      </c>
      <c r="B78" s="22" t="s">
        <v>0</v>
      </c>
      <c r="C78" s="15" t="s">
        <v>109</v>
      </c>
      <c r="D78" s="15" t="s">
        <v>110</v>
      </c>
      <c r="E78" s="15" t="s">
        <v>111</v>
      </c>
      <c r="H78" s="31"/>
      <c r="I78" s="26"/>
      <c r="J78" s="26"/>
    </row>
    <row r="79" spans="1:10" x14ac:dyDescent="0.25">
      <c r="A79" s="2" t="s">
        <v>66</v>
      </c>
      <c r="B79" s="3"/>
      <c r="C79" s="3"/>
      <c r="D79" s="3"/>
      <c r="E79" s="4"/>
      <c r="H79" s="29"/>
      <c r="I79" s="26"/>
      <c r="J79" s="26"/>
    </row>
    <row r="80" spans="1:10" x14ac:dyDescent="0.25">
      <c r="A80" s="3" t="s">
        <v>2</v>
      </c>
      <c r="B80" s="3"/>
      <c r="C80" s="3"/>
      <c r="D80" s="3"/>
      <c r="E80" s="4"/>
      <c r="H80" s="29"/>
      <c r="I80" s="26"/>
      <c r="J80" s="26"/>
    </row>
    <row r="81" spans="1:10" x14ac:dyDescent="0.25">
      <c r="A81" s="3" t="s">
        <v>67</v>
      </c>
      <c r="B81" s="3" t="s">
        <v>68</v>
      </c>
      <c r="C81" s="4">
        <v>45100</v>
      </c>
      <c r="D81" s="4">
        <f>SUM(C81*110%)</f>
        <v>49610.000000000007</v>
      </c>
      <c r="E81" s="4">
        <f t="shared" si="2"/>
        <v>54571.000000000015</v>
      </c>
      <c r="H81" s="29"/>
      <c r="I81" s="26"/>
      <c r="J81" s="26"/>
    </row>
    <row r="82" spans="1:10" x14ac:dyDescent="0.25">
      <c r="A82" s="3" t="s">
        <v>69</v>
      </c>
      <c r="B82" s="3" t="s">
        <v>70</v>
      </c>
      <c r="C82" s="4">
        <v>12100</v>
      </c>
      <c r="D82" s="4">
        <f t="shared" ref="D82:E89" si="14">SUM(C82*110%)</f>
        <v>13310.000000000002</v>
      </c>
      <c r="E82" s="4">
        <f t="shared" si="2"/>
        <v>14641.000000000004</v>
      </c>
      <c r="H82" s="30"/>
      <c r="I82" s="26"/>
      <c r="J82" s="26"/>
    </row>
    <row r="83" spans="1:10" x14ac:dyDescent="0.25">
      <c r="A83" s="9" t="s">
        <v>71</v>
      </c>
      <c r="B83" s="9" t="s">
        <v>10</v>
      </c>
      <c r="C83" s="10">
        <f>SUM(C81:C82)</f>
        <v>57200</v>
      </c>
      <c r="D83" s="32">
        <f t="shared" si="14"/>
        <v>62920.000000000007</v>
      </c>
      <c r="E83" s="34">
        <f t="shared" si="2"/>
        <v>69212.000000000015</v>
      </c>
      <c r="H83" s="30"/>
      <c r="I83" s="26"/>
      <c r="J83" s="26"/>
    </row>
    <row r="84" spans="1:10" x14ac:dyDescent="0.25">
      <c r="A84" s="3"/>
      <c r="B84" s="3"/>
      <c r="C84" s="3"/>
      <c r="D84" s="4"/>
      <c r="E84" s="4"/>
      <c r="H84" s="28"/>
      <c r="I84" s="26"/>
      <c r="J84" s="26"/>
    </row>
    <row r="85" spans="1:10" x14ac:dyDescent="0.25">
      <c r="A85" s="2" t="s">
        <v>72</v>
      </c>
      <c r="B85" s="3"/>
      <c r="C85" s="3"/>
      <c r="D85" s="4"/>
      <c r="E85" s="4"/>
      <c r="H85" s="29"/>
      <c r="I85" s="26"/>
      <c r="J85" s="26"/>
    </row>
    <row r="86" spans="1:10" x14ac:dyDescent="0.25">
      <c r="A86" s="3" t="s">
        <v>73</v>
      </c>
      <c r="B86" s="3" t="s">
        <v>57</v>
      </c>
      <c r="C86" s="4">
        <v>60000</v>
      </c>
      <c r="D86" s="4">
        <f t="shared" si="14"/>
        <v>66000</v>
      </c>
      <c r="E86" s="4">
        <f t="shared" si="14"/>
        <v>72600</v>
      </c>
      <c r="H86" s="29"/>
      <c r="I86" s="26"/>
      <c r="J86" s="26"/>
    </row>
    <row r="87" spans="1:10" x14ac:dyDescent="0.25">
      <c r="A87" s="3" t="s">
        <v>74</v>
      </c>
      <c r="B87" s="3" t="s">
        <v>76</v>
      </c>
      <c r="C87" s="4">
        <v>7260</v>
      </c>
      <c r="D87" s="4">
        <f t="shared" si="14"/>
        <v>7986.0000000000009</v>
      </c>
      <c r="E87" s="40">
        <f t="shared" si="14"/>
        <v>8784.6000000000022</v>
      </c>
      <c r="H87" s="29"/>
      <c r="I87" s="26"/>
      <c r="J87" s="26"/>
    </row>
    <row r="88" spans="1:10" x14ac:dyDescent="0.25">
      <c r="A88" s="3" t="s">
        <v>75</v>
      </c>
      <c r="B88" s="3" t="s">
        <v>77</v>
      </c>
      <c r="C88" s="4">
        <v>0</v>
      </c>
      <c r="D88" s="4"/>
      <c r="E88" s="4"/>
      <c r="H88" s="30"/>
      <c r="I88" s="26"/>
      <c r="J88" s="26"/>
    </row>
    <row r="89" spans="1:10" x14ac:dyDescent="0.25">
      <c r="A89" s="9" t="s">
        <v>72</v>
      </c>
      <c r="B89" s="9" t="s">
        <v>10</v>
      </c>
      <c r="C89" s="10">
        <f>SUM(C86:C88)</f>
        <v>67260</v>
      </c>
      <c r="D89" s="33">
        <f t="shared" si="14"/>
        <v>73986</v>
      </c>
      <c r="E89" s="39">
        <f t="shared" si="14"/>
        <v>81384.600000000006</v>
      </c>
      <c r="H89" s="28"/>
      <c r="I89" s="26"/>
      <c r="J89" s="26"/>
    </row>
    <row r="90" spans="1:10" x14ac:dyDescent="0.25">
      <c r="A90" s="2"/>
      <c r="B90" s="2"/>
      <c r="C90" s="19"/>
      <c r="D90" s="4"/>
      <c r="E90" s="4"/>
      <c r="H90" s="28"/>
      <c r="I90" s="26"/>
      <c r="J90" s="26"/>
    </row>
    <row r="91" spans="1:10" x14ac:dyDescent="0.25">
      <c r="A91" s="11" t="s">
        <v>105</v>
      </c>
      <c r="B91" s="12" t="s">
        <v>104</v>
      </c>
      <c r="C91" s="13">
        <v>5335345</v>
      </c>
      <c r="D91" s="35">
        <f>SUM(C91*110%)</f>
        <v>5868879.5000000009</v>
      </c>
      <c r="E91" s="36">
        <f t="shared" ref="E91" si="15">SUM(D91*110%)</f>
        <v>6455767.4500000011</v>
      </c>
      <c r="H91" s="30"/>
      <c r="I91" s="26"/>
      <c r="J91" s="26"/>
    </row>
    <row r="92" spans="1:10" x14ac:dyDescent="0.25">
      <c r="A92" s="3"/>
      <c r="B92" s="3"/>
      <c r="C92" s="3"/>
      <c r="D92" s="4"/>
      <c r="E92" s="4"/>
      <c r="H92" s="29"/>
      <c r="I92" s="26"/>
      <c r="J92" s="26"/>
    </row>
    <row r="93" spans="1:10" x14ac:dyDescent="0.25">
      <c r="A93" s="2" t="s">
        <v>78</v>
      </c>
      <c r="B93" s="3"/>
      <c r="C93" s="3"/>
      <c r="D93" s="4"/>
      <c r="E93" s="4"/>
      <c r="H93" s="29"/>
      <c r="I93" s="26"/>
      <c r="J93" s="26"/>
    </row>
    <row r="94" spans="1:10" x14ac:dyDescent="0.25">
      <c r="A94" s="23" t="s">
        <v>79</v>
      </c>
      <c r="B94" s="23" t="s">
        <v>90</v>
      </c>
      <c r="C94" s="24">
        <v>1484840</v>
      </c>
      <c r="D94" s="24">
        <v>1633324</v>
      </c>
      <c r="E94" s="24">
        <v>1796656</v>
      </c>
      <c r="G94" s="5"/>
      <c r="H94" s="30"/>
      <c r="I94" s="26"/>
      <c r="J94" s="26"/>
    </row>
    <row r="95" spans="1:10" x14ac:dyDescent="0.25">
      <c r="A95" s="3"/>
      <c r="B95" s="3"/>
      <c r="C95" s="4" t="s">
        <v>7</v>
      </c>
      <c r="D95" s="4"/>
      <c r="E95" s="4"/>
      <c r="H95" s="30"/>
      <c r="I95" s="26"/>
      <c r="J95" s="26"/>
    </row>
    <row r="96" spans="1:10" x14ac:dyDescent="0.25">
      <c r="A96" s="20" t="s">
        <v>81</v>
      </c>
      <c r="B96" s="16"/>
      <c r="C96" s="21">
        <f>SUM(C83+C89+C91+C94)</f>
        <v>6944645</v>
      </c>
      <c r="D96" s="37">
        <f t="shared" ref="D96:E96" si="16">SUM(D83+D89+D91+D94)</f>
        <v>7639109.5000000009</v>
      </c>
      <c r="E96" s="37">
        <f t="shared" si="16"/>
        <v>8403020.0500000007</v>
      </c>
      <c r="G96" s="38"/>
      <c r="H96" s="28"/>
      <c r="I96" s="26"/>
      <c r="J96" s="26"/>
    </row>
    <row r="97" spans="1:10" x14ac:dyDescent="0.25">
      <c r="H97" s="29"/>
      <c r="I97" s="26"/>
      <c r="J97" s="26"/>
    </row>
    <row r="98" spans="1:10" x14ac:dyDescent="0.25">
      <c r="H98" s="29"/>
      <c r="I98" s="26"/>
      <c r="J98" s="26"/>
    </row>
    <row r="99" spans="1:10" x14ac:dyDescent="0.25">
      <c r="H99" s="29"/>
      <c r="I99" s="26"/>
      <c r="J99" s="26"/>
    </row>
    <row r="100" spans="1:10" x14ac:dyDescent="0.25">
      <c r="H100" s="29"/>
      <c r="I100" s="26"/>
      <c r="J100" s="26"/>
    </row>
    <row r="101" spans="1:10" x14ac:dyDescent="0.25">
      <c r="A101" t="s">
        <v>117</v>
      </c>
      <c r="H101" s="25"/>
    </row>
    <row r="102" spans="1:10" x14ac:dyDescent="0.25">
      <c r="A102" t="s">
        <v>95</v>
      </c>
      <c r="C102" t="s">
        <v>116</v>
      </c>
      <c r="H102" s="25"/>
    </row>
    <row r="103" spans="1:10" x14ac:dyDescent="0.25">
      <c r="A103" t="s">
        <v>96</v>
      </c>
      <c r="H103" s="25"/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plán 26,27,28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Petra Faiková</cp:lastModifiedBy>
  <cp:lastPrinted>2024-05-09T09:57:31Z</cp:lastPrinted>
  <dcterms:created xsi:type="dcterms:W3CDTF">2017-10-31T09:05:30Z</dcterms:created>
  <dcterms:modified xsi:type="dcterms:W3CDTF">2024-11-24T18:22:52Z</dcterms:modified>
</cp:coreProperties>
</file>